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Detail" sheetId="1" r:id="rId1"/>
  </sheets>
  <externalReferences>
    <externalReference r:id="rId4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<sst xmlns="http://schemas.openxmlformats.org/spreadsheetml/2006/main" count="75" uniqueCount="57">
  <si>
    <t>Total ($ millions)</t>
  </si>
  <si>
    <t>AGI</t>
  </si>
  <si>
    <t>Income</t>
  </si>
  <si>
    <t>Payroll</t>
  </si>
  <si>
    <t>Income and Payroll</t>
  </si>
  <si>
    <t>Tax</t>
  </si>
  <si>
    <t>All</t>
  </si>
  <si>
    <t>Top 1 Percent</t>
  </si>
  <si>
    <t>(1) Calendar year.</t>
  </si>
  <si>
    <r>
      <t>Tax</t>
    </r>
    <r>
      <rPr>
        <b/>
        <vertAlign val="superscript"/>
        <sz val="10"/>
        <rFont val="Times New Roman"/>
        <family val="1"/>
      </rPr>
      <t>4</t>
    </r>
  </si>
  <si>
    <r>
      <t>Tax</t>
    </r>
    <r>
      <rPr>
        <b/>
        <vertAlign val="superscript"/>
        <sz val="10"/>
        <rFont val="Times New Roman"/>
        <family val="1"/>
      </rPr>
      <t>5</t>
    </r>
  </si>
  <si>
    <t>Individual</t>
  </si>
  <si>
    <t>Payroll Tax</t>
  </si>
  <si>
    <t>Corporate Income Tax</t>
  </si>
  <si>
    <t>Estate Tax</t>
  </si>
  <si>
    <t>Share of Total</t>
  </si>
  <si>
    <t>Cash Income</t>
  </si>
  <si>
    <t>All Federal Tax</t>
  </si>
  <si>
    <t>Lowest Quintile</t>
  </si>
  <si>
    <t>Second Quintile</t>
  </si>
  <si>
    <t>Middle Quintile</t>
  </si>
  <si>
    <t>Fourth Quintile</t>
  </si>
  <si>
    <t>Top Quintile</t>
  </si>
  <si>
    <t>Top 0.1 Percent</t>
  </si>
  <si>
    <t>Preliminary Results</t>
  </si>
  <si>
    <t>http://www.taxpolicycenter.org</t>
  </si>
  <si>
    <t>Average Effective Tax Rate</t>
  </si>
  <si>
    <t>Number (thousands)</t>
  </si>
  <si>
    <t>Percent of Total</t>
  </si>
  <si>
    <t>Tax Units</t>
  </si>
  <si>
    <t>All Tax Units</t>
  </si>
  <si>
    <t>Source: Urban-Brookings Tax Policy Center Microsimulation Model (version 0308-4).</t>
  </si>
  <si>
    <r>
      <t>Current-Law Distribution of Federal Taxes By Cash Income Percentile, 2008</t>
    </r>
    <r>
      <rPr>
        <b/>
        <vertAlign val="superscript"/>
        <sz val="12"/>
        <rFont val="Times New Roman"/>
        <family val="1"/>
      </rPr>
      <t>1</t>
    </r>
  </si>
  <si>
    <t>(2) Tax units with negative cash income are excluded from the lowest quintile but are included in the totals. Includes both filing and non-filing units but excludes those that are dependents of other tax units. For a description of cash income, see http://www.taxpolicycenter.org/TaxModel/income.cfm</t>
  </si>
  <si>
    <r>
      <t>Cash Income Percentile</t>
    </r>
    <r>
      <rPr>
        <b/>
        <vertAlign val="superscript"/>
        <sz val="10"/>
        <rFont val="Times New Roman"/>
        <family val="1"/>
      </rPr>
      <t>2,3</t>
    </r>
  </si>
  <si>
    <t>(4) After tax credits (including refundable portion of earned income and child tax credits).</t>
  </si>
  <si>
    <r>
      <t>Payroll Tax</t>
    </r>
    <r>
      <rPr>
        <b/>
        <vertAlign val="superscript"/>
        <sz val="10"/>
        <rFont val="Times New Roman"/>
        <family val="1"/>
      </rPr>
      <t>5</t>
    </r>
  </si>
  <si>
    <t>(5) Includes both the employee and employer portion of Social Security and Medicare tax.</t>
  </si>
  <si>
    <r>
      <t>All Federal Tax</t>
    </r>
    <r>
      <rPr>
        <b/>
        <vertAlign val="superscript"/>
        <sz val="10"/>
        <rFont val="Times New Roman"/>
        <family val="1"/>
      </rPr>
      <t>6</t>
    </r>
  </si>
  <si>
    <t>(6) Excludes customs duties and excise taxes.</t>
  </si>
  <si>
    <t>80-90</t>
  </si>
  <si>
    <t>90-95</t>
  </si>
  <si>
    <t>95-99</t>
  </si>
  <si>
    <t>Table T08-0079</t>
  </si>
  <si>
    <t>(3) The cash income percentile breaks used in this table are (in 2008 dollars): 20% $18,725, 40% $37,257, 60% $65,634, 80% $110,346, 90% $159,187, 95% $224,850, 99% $601,906, 99.9% $2,906,959.  Quintiles contain equal numbers of people.</t>
  </si>
  <si>
    <t>of Total</t>
  </si>
  <si>
    <t>% Total</t>
  </si>
  <si>
    <t>Cash</t>
  </si>
  <si>
    <t>Total Top Quintile</t>
  </si>
  <si>
    <t>Addendum Top Quintile</t>
  </si>
  <si>
    <t>Average</t>
  </si>
  <si>
    <t xml:space="preserve">Income per </t>
  </si>
  <si>
    <t>2010 Amts      $ billions</t>
  </si>
  <si>
    <t>Tas Amt       $ billions</t>
  </si>
  <si>
    <t>Tax Unit       dollars</t>
  </si>
  <si>
    <t>Tax Amt</t>
  </si>
  <si>
    <t>Tas Amt            $ billions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</si>
</sst>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#,##0.000"/>
    <numFmt numFmtId="168" formatCode="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</numFmts>
  <fonts count="42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5" fontId="4" fillId="0" borderId="0" xfId="57" applyNumberFormat="1" applyFont="1" applyAlignment="1">
      <alignment horizontal="left"/>
      <protection/>
    </xf>
    <xf numFmtId="0" fontId="0" fillId="0" borderId="0" xfId="57">
      <alignment/>
      <protection/>
    </xf>
    <xf numFmtId="0" fontId="0" fillId="0" borderId="10" xfId="57" applyBorder="1">
      <alignment/>
      <protection/>
    </xf>
    <xf numFmtId="0" fontId="4" fillId="0" borderId="11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right"/>
      <protection/>
    </xf>
    <xf numFmtId="3" fontId="0" fillId="0" borderId="0" xfId="57" applyNumberFormat="1" applyAlignment="1">
      <alignment horizontal="right"/>
      <protection/>
    </xf>
    <xf numFmtId="3" fontId="0" fillId="0" borderId="0" xfId="57" applyNumberFormat="1" applyAlignment="1">
      <alignment horizontal="center"/>
      <protection/>
    </xf>
    <xf numFmtId="164" fontId="0" fillId="0" borderId="0" xfId="57" applyNumberFormat="1" applyAlignment="1">
      <alignment horizontal="center"/>
      <protection/>
    </xf>
    <xf numFmtId="0" fontId="0" fillId="0" borderId="0" xfId="57" applyAlignment="1">
      <alignment horizontal="center"/>
      <protection/>
    </xf>
    <xf numFmtId="166" fontId="0" fillId="0" borderId="0" xfId="57" applyNumberFormat="1" applyFont="1" applyAlignment="1">
      <alignment horizontal="right"/>
      <protection/>
    </xf>
    <xf numFmtId="166" fontId="0" fillId="0" borderId="0" xfId="57" applyNumberFormat="1" applyAlignment="1">
      <alignment horizontal="center"/>
      <protection/>
    </xf>
    <xf numFmtId="166" fontId="0" fillId="0" borderId="0" xfId="57" applyNumberFormat="1" applyAlignment="1">
      <alignment horizontal="right"/>
      <protection/>
    </xf>
    <xf numFmtId="16" fontId="4" fillId="0" borderId="0" xfId="57" applyNumberFormat="1" applyFont="1" applyAlignment="1" quotePrefix="1">
      <alignment horizontal="right"/>
      <protection/>
    </xf>
    <xf numFmtId="0" fontId="0" fillId="0" borderId="12" xfId="57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0" xfId="57" applyFill="1" applyBorder="1">
      <alignment/>
      <protection/>
    </xf>
    <xf numFmtId="0" fontId="0" fillId="0" borderId="0" xfId="57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left"/>
      <protection/>
    </xf>
    <xf numFmtId="0" fontId="3" fillId="0" borderId="0" xfId="53" applyAlignment="1" applyProtection="1">
      <alignment horizontal="right"/>
      <protection/>
    </xf>
    <xf numFmtId="0" fontId="4" fillId="0" borderId="12" xfId="57" applyFont="1" applyBorder="1" applyAlignment="1">
      <alignment horizontal="center" vertical="center" wrapText="1"/>
      <protection/>
    </xf>
    <xf numFmtId="164" fontId="0" fillId="0" borderId="0" xfId="57" applyNumberFormat="1" applyFont="1" applyAlignment="1">
      <alignment horizontal="right"/>
      <protection/>
    </xf>
    <xf numFmtId="0" fontId="0" fillId="0" borderId="0" xfId="57" applyFont="1" applyAlignment="1">
      <alignment horizontal="right"/>
      <protection/>
    </xf>
    <xf numFmtId="3" fontId="0" fillId="0" borderId="0" xfId="57" applyNumberFormat="1" applyFont="1" applyAlignment="1">
      <alignment horizontal="right"/>
      <protection/>
    </xf>
    <xf numFmtId="0" fontId="0" fillId="0" borderId="0" xfId="57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57" applyBorder="1">
      <alignment/>
      <protection/>
    </xf>
    <xf numFmtId="164" fontId="0" fillId="0" borderId="12" xfId="57" applyNumberFormat="1" applyFont="1" applyBorder="1" applyAlignment="1">
      <alignment horizontal="right"/>
      <protection/>
    </xf>
    <xf numFmtId="0" fontId="0" fillId="0" borderId="12" xfId="57" applyFont="1" applyBorder="1" applyAlignment="1">
      <alignment horizontal="right"/>
      <protection/>
    </xf>
    <xf numFmtId="166" fontId="0" fillId="0" borderId="12" xfId="57" applyNumberFormat="1" applyFont="1" applyBorder="1" applyAlignment="1">
      <alignment horizontal="right"/>
      <protection/>
    </xf>
    <xf numFmtId="3" fontId="0" fillId="0" borderId="0" xfId="57" applyNumberFormat="1" applyFont="1" applyBorder="1">
      <alignment/>
      <protection/>
    </xf>
    <xf numFmtId="164" fontId="0" fillId="0" borderId="0" xfId="57" applyNumberFormat="1">
      <alignment/>
      <protection/>
    </xf>
    <xf numFmtId="164" fontId="0" fillId="0" borderId="0" xfId="57" applyNumberFormat="1" applyAlignment="1">
      <alignment horizontal="right"/>
      <protection/>
    </xf>
    <xf numFmtId="0" fontId="0" fillId="0" borderId="12" xfId="0" applyBorder="1" applyAlignment="1">
      <alignment/>
    </xf>
    <xf numFmtId="0" fontId="4" fillId="0" borderId="13" xfId="5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164" fontId="0" fillId="0" borderId="0" xfId="57" applyNumberFormat="1" applyFont="1" applyBorder="1" applyAlignment="1">
      <alignment horizontal="right"/>
      <protection/>
    </xf>
    <xf numFmtId="0" fontId="0" fillId="0" borderId="0" xfId="57" applyFont="1" applyBorder="1" applyAlignment="1">
      <alignment horizontal="right"/>
      <protection/>
    </xf>
    <xf numFmtId="166" fontId="0" fillId="0" borderId="0" xfId="57" applyNumberFormat="1" applyFont="1" applyBorder="1" applyAlignment="1">
      <alignment horizontal="right"/>
      <protection/>
    </xf>
    <xf numFmtId="2" fontId="0" fillId="0" borderId="0" xfId="57" applyNumberFormat="1" applyFont="1" applyAlignment="1">
      <alignment horizontal="right"/>
      <protection/>
    </xf>
    <xf numFmtId="0" fontId="4" fillId="0" borderId="12" xfId="57" applyFont="1" applyBorder="1">
      <alignment/>
      <protection/>
    </xf>
    <xf numFmtId="0" fontId="4" fillId="7" borderId="13" xfId="57" applyFont="1" applyFill="1" applyBorder="1" applyAlignment="1">
      <alignment horizontal="center" vertical="center" wrapText="1"/>
      <protection/>
    </xf>
    <xf numFmtId="0" fontId="4" fillId="7" borderId="0" xfId="0" applyFont="1" applyFill="1" applyAlignment="1">
      <alignment horizontal="center"/>
    </xf>
    <xf numFmtId="0" fontId="0" fillId="7" borderId="0" xfId="57" applyFill="1">
      <alignment/>
      <protection/>
    </xf>
    <xf numFmtId="3" fontId="0" fillId="7" borderId="0" xfId="57" applyNumberFormat="1" applyFont="1" applyFill="1" applyAlignment="1">
      <alignment horizontal="right"/>
      <protection/>
    </xf>
    <xf numFmtId="3" fontId="0" fillId="7" borderId="0" xfId="57" applyNumberFormat="1" applyFill="1" applyAlignment="1">
      <alignment horizontal="right"/>
      <protection/>
    </xf>
    <xf numFmtId="3" fontId="0" fillId="7" borderId="12" xfId="57" applyNumberFormat="1" applyFill="1" applyBorder="1">
      <alignment/>
      <protection/>
    </xf>
    <xf numFmtId="0" fontId="0" fillId="33" borderId="0" xfId="57" applyFill="1">
      <alignment/>
      <protection/>
    </xf>
    <xf numFmtId="166" fontId="0" fillId="33" borderId="0" xfId="57" applyNumberFormat="1" applyFill="1" applyAlignment="1">
      <alignment horizontal="right"/>
      <protection/>
    </xf>
    <xf numFmtId="0" fontId="0" fillId="12" borderId="0" xfId="57" applyFill="1">
      <alignment/>
      <protection/>
    </xf>
    <xf numFmtId="166" fontId="0" fillId="12" borderId="0" xfId="57" applyNumberFormat="1" applyFill="1" applyAlignment="1">
      <alignment horizontal="right"/>
      <protection/>
    </xf>
    <xf numFmtId="164" fontId="0" fillId="12" borderId="0" xfId="57" applyNumberFormat="1" applyFill="1" applyAlignment="1">
      <alignment horizontal="center"/>
      <protection/>
    </xf>
    <xf numFmtId="0" fontId="4" fillId="7" borderId="12" xfId="0" applyFont="1" applyFill="1" applyBorder="1" applyAlignment="1">
      <alignment horizontal="center" wrapText="1"/>
    </xf>
    <xf numFmtId="0" fontId="4" fillId="0" borderId="13" xfId="57" applyFont="1" applyBorder="1" applyAlignment="1">
      <alignment horizontal="center"/>
      <protection/>
    </xf>
    <xf numFmtId="0" fontId="4" fillId="33" borderId="13" xfId="57" applyFont="1" applyFill="1" applyBorder="1" applyAlignment="1">
      <alignment horizontal="center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3" fontId="0" fillId="33" borderId="0" xfId="57" applyNumberFormat="1" applyFill="1" applyAlignment="1">
      <alignment horizontal="right"/>
      <protection/>
    </xf>
    <xf numFmtId="0" fontId="0" fillId="0" borderId="0" xfId="0" applyAlignment="1">
      <alignment wrapText="1"/>
    </xf>
    <xf numFmtId="0" fontId="5" fillId="0" borderId="0" xfId="57" applyFont="1" applyAlignment="1">
      <alignment horizontal="center"/>
      <protection/>
    </xf>
    <xf numFmtId="0" fontId="0" fillId="0" borderId="0" xfId="57" applyFont="1" applyFill="1" applyBorder="1" applyAlignment="1">
      <alignment horizontal="left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0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" fillId="0" borderId="14" xfId="57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" fillId="0" borderId="14" xfId="57" applyFont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0" xfId="57" applyFont="1" applyAlignment="1">
      <alignment wrapText="1"/>
      <protection/>
    </xf>
    <xf numFmtId="0" fontId="4" fillId="12" borderId="0" xfId="57" applyFont="1" applyFill="1" applyBorder="1" applyAlignment="1">
      <alignment horizontal="center" vertical="center" wrapText="1"/>
      <protection/>
    </xf>
    <xf numFmtId="0" fontId="4" fillId="12" borderId="12" xfId="57" applyFont="1" applyFill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cc and Freeze Option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34"/>
  <sheetViews>
    <sheetView showGridLines="0" tabSelected="1" zoomScalePageLayoutView="0" workbookViewId="0" topLeftCell="A4">
      <pane xSplit="1" topLeftCell="Z1" activePane="topRight" state="frozen"/>
      <selection pane="topLeft" activeCell="A4" sqref="A4"/>
      <selection pane="topRight" activeCell="AR23" sqref="AR23"/>
    </sheetView>
  </sheetViews>
  <sheetFormatPr defaultColWidth="8.16015625" defaultRowHeight="12.75"/>
  <cols>
    <col min="1" max="1" width="16" style="2" customWidth="1"/>
    <col min="2" max="2" width="4.16015625" style="2" customWidth="1"/>
    <col min="3" max="3" width="1.5" style="2" customWidth="1"/>
    <col min="4" max="4" width="8.83203125" style="2" hidden="1" customWidth="1"/>
    <col min="5" max="5" width="2.83203125" style="2" hidden="1" customWidth="1"/>
    <col min="6" max="6" width="8.83203125" style="2" hidden="1" customWidth="1"/>
    <col min="7" max="7" width="2.83203125" style="2" hidden="1" customWidth="1"/>
    <col min="8" max="8" width="8.83203125" style="2" hidden="1" customWidth="1"/>
    <col min="9" max="9" width="2.83203125" style="2" hidden="1" customWidth="1"/>
    <col min="10" max="10" width="8.83203125" style="2" hidden="1" customWidth="1"/>
    <col min="11" max="11" width="2.83203125" style="2" hidden="1" customWidth="1"/>
    <col min="12" max="12" width="1.5" style="2" hidden="1" customWidth="1"/>
    <col min="13" max="13" width="8.83203125" style="2" hidden="1" customWidth="1"/>
    <col min="14" max="14" width="2.83203125" style="2" hidden="1" customWidth="1"/>
    <col min="15" max="15" width="8.83203125" style="2" hidden="1" customWidth="1"/>
    <col min="16" max="16" width="2.83203125" style="2" hidden="1" customWidth="1"/>
    <col min="17" max="17" width="8.83203125" style="2" hidden="1" customWidth="1"/>
    <col min="18" max="18" width="2.83203125" style="2" hidden="1" customWidth="1"/>
    <col min="19" max="19" width="8.83203125" style="2" hidden="1" customWidth="1"/>
    <col min="20" max="20" width="2.83203125" style="2" hidden="1" customWidth="1"/>
    <col min="21" max="21" width="1.5" style="2" hidden="1" customWidth="1"/>
    <col min="22" max="22" width="8.83203125" style="2" customWidth="1"/>
    <col min="23" max="23" width="3.33203125" style="2" customWidth="1"/>
    <col min="24" max="24" width="1.83203125" style="2" customWidth="1"/>
    <col min="25" max="25" width="8.83203125" style="2" customWidth="1"/>
    <col min="26" max="26" width="3.33203125" style="2" customWidth="1"/>
    <col min="27" max="27" width="1.5" style="2" customWidth="1"/>
    <col min="28" max="28" width="8.83203125" style="2" customWidth="1"/>
    <col min="29" max="30" width="12" style="2" customWidth="1"/>
    <col min="31" max="31" width="2.83203125" style="2" customWidth="1"/>
    <col min="32" max="32" width="7.83203125" style="2" customWidth="1"/>
    <col min="33" max="33" width="2.83203125" style="2" customWidth="1"/>
    <col min="34" max="34" width="7.83203125" style="2" customWidth="1"/>
    <col min="35" max="35" width="2.83203125" style="2" customWidth="1"/>
    <col min="36" max="36" width="8.33203125" style="2" customWidth="1"/>
    <col min="37" max="37" width="2.83203125" style="2" customWidth="1"/>
    <col min="38" max="38" width="8.33203125" style="2" customWidth="1"/>
    <col min="39" max="39" width="2.83203125" style="2" customWidth="1"/>
    <col min="40" max="40" width="8.33203125" style="2" customWidth="1"/>
    <col min="41" max="41" width="2.83203125" style="2" customWidth="1"/>
    <col min="42" max="42" width="1.5" style="2" customWidth="1"/>
    <col min="43" max="43" width="9.33203125" style="2" customWidth="1"/>
    <col min="44" max="44" width="11.66015625" style="2" customWidth="1"/>
    <col min="45" max="45" width="2.83203125" style="2" customWidth="1"/>
    <col min="46" max="46" width="7.83203125" style="2" customWidth="1"/>
    <col min="47" max="47" width="11.5" style="2" customWidth="1"/>
    <col min="48" max="48" width="2.83203125" style="2" customWidth="1"/>
    <col min="49" max="49" width="8.16015625" style="2" customWidth="1"/>
    <col min="50" max="50" width="2.83203125" style="2" customWidth="1"/>
    <col min="51" max="51" width="8.16015625" style="2" customWidth="1"/>
    <col min="52" max="52" width="2.83203125" style="2" customWidth="1"/>
    <col min="53" max="53" width="8.16015625" style="2" customWidth="1"/>
    <col min="54" max="54" width="2.83203125" style="2" customWidth="1"/>
    <col min="55" max="16384" width="8.16015625" style="2" customWidth="1"/>
  </cols>
  <sheetData>
    <row r="1" spans="1:54" ht="12.75">
      <c r="A1" s="1">
        <v>39595</v>
      </c>
      <c r="V1" s="19" t="s">
        <v>24</v>
      </c>
      <c r="W1" s="18"/>
      <c r="X1" s="18"/>
      <c r="Y1" s="18"/>
      <c r="Z1" s="18"/>
      <c r="AB1" s="19"/>
      <c r="AC1" s="19"/>
      <c r="AD1" s="19"/>
      <c r="BB1" s="21" t="s">
        <v>25</v>
      </c>
    </row>
    <row r="2" spans="1:26" ht="12.75">
      <c r="A2" s="1"/>
      <c r="V2" s="18"/>
      <c r="W2" s="18"/>
      <c r="X2" s="18"/>
      <c r="Y2" s="18"/>
      <c r="Z2" s="18"/>
    </row>
    <row r="3" spans="1:54" ht="15.75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</row>
    <row r="4" spans="1:54" ht="18.75" customHeight="1">
      <c r="A4" s="67" t="s">
        <v>32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</row>
    <row r="5" spans="1:54" ht="18.75" customHeight="1">
      <c r="A5" s="67" t="s">
        <v>30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</row>
    <row r="6" spans="2:54" ht="13.5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13.5" customHeight="1" thickTop="1">
      <c r="A7" s="84" t="s">
        <v>34</v>
      </c>
      <c r="B7" s="84"/>
      <c r="C7" s="5"/>
      <c r="D7" s="70" t="s">
        <v>1</v>
      </c>
      <c r="E7" s="70"/>
      <c r="F7" s="69" t="s">
        <v>2</v>
      </c>
      <c r="G7" s="69"/>
      <c r="H7" s="69" t="s">
        <v>3</v>
      </c>
      <c r="I7" s="69"/>
      <c r="J7" s="69" t="s">
        <v>4</v>
      </c>
      <c r="K7" s="69"/>
      <c r="L7" s="5"/>
      <c r="M7" s="75" t="s">
        <v>0</v>
      </c>
      <c r="N7" s="75"/>
      <c r="O7" s="75"/>
      <c r="P7" s="75"/>
      <c r="Q7" s="75"/>
      <c r="R7" s="75"/>
      <c r="S7" s="75"/>
      <c r="T7" s="75"/>
      <c r="U7" s="4"/>
      <c r="V7" s="79" t="s">
        <v>29</v>
      </c>
      <c r="W7" s="80"/>
      <c r="X7" s="80"/>
      <c r="Y7" s="80"/>
      <c r="Z7" s="80"/>
      <c r="AA7" s="4"/>
      <c r="AB7" s="75" t="s">
        <v>15</v>
      </c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4"/>
      <c r="AQ7" s="75" t="s">
        <v>26</v>
      </c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</row>
    <row r="8" spans="1:54" ht="12.75" customHeight="1">
      <c r="A8" s="70"/>
      <c r="B8" s="70"/>
      <c r="C8" s="5"/>
      <c r="D8" s="70"/>
      <c r="E8" s="70"/>
      <c r="F8" s="5"/>
      <c r="G8" s="5"/>
      <c r="H8" s="5"/>
      <c r="I8" s="5"/>
      <c r="J8" s="70"/>
      <c r="K8" s="70"/>
      <c r="L8" s="5"/>
      <c r="M8" s="70" t="s">
        <v>1</v>
      </c>
      <c r="N8" s="70"/>
      <c r="O8" s="69" t="s">
        <v>2</v>
      </c>
      <c r="P8" s="69"/>
      <c r="Q8" s="69" t="s">
        <v>3</v>
      </c>
      <c r="R8" s="69"/>
      <c r="S8" s="69" t="s">
        <v>4</v>
      </c>
      <c r="T8" s="69"/>
      <c r="U8" s="5"/>
      <c r="V8" s="69" t="s">
        <v>27</v>
      </c>
      <c r="W8" s="72"/>
      <c r="X8" s="27"/>
      <c r="Y8" s="37" t="s">
        <v>28</v>
      </c>
      <c r="Z8" s="40"/>
      <c r="AA8" s="5"/>
      <c r="AB8" s="37" t="s">
        <v>16</v>
      </c>
      <c r="AC8" s="49" t="s">
        <v>47</v>
      </c>
      <c r="AD8" s="49" t="s">
        <v>50</v>
      </c>
      <c r="AE8" s="40"/>
      <c r="AF8" s="69" t="s">
        <v>11</v>
      </c>
      <c r="AG8" s="69"/>
      <c r="AH8" s="69" t="s">
        <v>36</v>
      </c>
      <c r="AI8" s="76"/>
      <c r="AJ8" s="69" t="s">
        <v>13</v>
      </c>
      <c r="AK8" s="76"/>
      <c r="AL8" s="69" t="s">
        <v>14</v>
      </c>
      <c r="AM8" s="76"/>
      <c r="AN8" s="69" t="s">
        <v>38</v>
      </c>
      <c r="AO8" s="76"/>
      <c r="AP8" s="5"/>
      <c r="AQ8" s="61" t="s">
        <v>11</v>
      </c>
      <c r="AR8" s="62" t="s">
        <v>11</v>
      </c>
      <c r="AS8" s="61"/>
      <c r="AT8" s="5" t="s">
        <v>12</v>
      </c>
      <c r="AU8" s="62" t="s">
        <v>3</v>
      </c>
      <c r="AV8" s="5"/>
      <c r="AW8" s="82" t="s">
        <v>13</v>
      </c>
      <c r="AX8" s="82"/>
      <c r="AY8" s="69" t="s">
        <v>14</v>
      </c>
      <c r="AZ8" s="69"/>
      <c r="BA8" s="69" t="s">
        <v>17</v>
      </c>
      <c r="BB8" s="69"/>
    </row>
    <row r="9" spans="1:54" ht="12.75" customHeight="1">
      <c r="A9" s="70"/>
      <c r="B9" s="70"/>
      <c r="C9" s="5"/>
      <c r="D9" s="71"/>
      <c r="E9" s="71"/>
      <c r="F9" s="71" t="s">
        <v>9</v>
      </c>
      <c r="G9" s="71"/>
      <c r="H9" s="71" t="s">
        <v>10</v>
      </c>
      <c r="I9" s="71"/>
      <c r="J9" s="71"/>
      <c r="K9" s="71"/>
      <c r="L9" s="5"/>
      <c r="M9" s="70"/>
      <c r="N9" s="70"/>
      <c r="O9" s="5"/>
      <c r="P9" s="5"/>
      <c r="Q9" s="5"/>
      <c r="R9" s="5"/>
      <c r="S9" s="70"/>
      <c r="T9" s="70"/>
      <c r="U9" s="5"/>
      <c r="V9" s="73"/>
      <c r="W9" s="73"/>
      <c r="X9" s="5"/>
      <c r="Y9" s="42" t="s">
        <v>45</v>
      </c>
      <c r="Z9" s="41"/>
      <c r="AA9" s="5"/>
      <c r="AB9" s="42" t="s">
        <v>2</v>
      </c>
      <c r="AC9" s="50" t="s">
        <v>2</v>
      </c>
      <c r="AD9" s="50" t="s">
        <v>51</v>
      </c>
      <c r="AE9" s="41"/>
      <c r="AF9" s="70" t="s">
        <v>2</v>
      </c>
      <c r="AG9" s="70"/>
      <c r="AH9" s="77"/>
      <c r="AI9" s="77"/>
      <c r="AJ9" s="77"/>
      <c r="AK9" s="77"/>
      <c r="AL9" s="77"/>
      <c r="AM9" s="77"/>
      <c r="AN9" s="77"/>
      <c r="AO9" s="77"/>
      <c r="AP9" s="5"/>
      <c r="AQ9" s="5" t="s">
        <v>2</v>
      </c>
      <c r="AR9" s="63" t="s">
        <v>2</v>
      </c>
      <c r="AS9" s="5"/>
      <c r="AT9" s="38" t="s">
        <v>55</v>
      </c>
      <c r="AU9" s="63" t="s">
        <v>5</v>
      </c>
      <c r="AV9" s="38"/>
      <c r="AW9" s="82"/>
      <c r="AX9" s="82"/>
      <c r="AY9" s="70"/>
      <c r="AZ9" s="70"/>
      <c r="BA9" s="70"/>
      <c r="BB9" s="70"/>
    </row>
    <row r="10" spans="1:54" ht="29.25" customHeight="1">
      <c r="A10" s="71"/>
      <c r="B10" s="71"/>
      <c r="M10" s="71"/>
      <c r="N10" s="71"/>
      <c r="O10" s="71" t="s">
        <v>9</v>
      </c>
      <c r="P10" s="71"/>
      <c r="Q10" s="71" t="s">
        <v>10</v>
      </c>
      <c r="R10" s="71"/>
      <c r="S10" s="71"/>
      <c r="T10" s="71"/>
      <c r="U10" s="5"/>
      <c r="V10" s="74"/>
      <c r="W10" s="74"/>
      <c r="X10" s="22"/>
      <c r="Y10" s="36"/>
      <c r="Z10" s="36"/>
      <c r="AA10" s="5"/>
      <c r="AB10" s="43" t="s">
        <v>46</v>
      </c>
      <c r="AC10" s="60" t="s">
        <v>52</v>
      </c>
      <c r="AD10" s="60" t="s">
        <v>54</v>
      </c>
      <c r="AE10" s="36"/>
      <c r="AF10" s="71" t="s">
        <v>9</v>
      </c>
      <c r="AG10" s="71"/>
      <c r="AH10" s="78"/>
      <c r="AI10" s="78"/>
      <c r="AJ10" s="78"/>
      <c r="AK10" s="78"/>
      <c r="AL10" s="78"/>
      <c r="AM10" s="78"/>
      <c r="AN10" s="78"/>
      <c r="AO10" s="78"/>
      <c r="AP10" s="5"/>
      <c r="AQ10" s="22" t="s">
        <v>5</v>
      </c>
      <c r="AR10" s="64" t="s">
        <v>53</v>
      </c>
      <c r="AS10" s="22"/>
      <c r="AT10" s="39"/>
      <c r="AU10" s="64" t="s">
        <v>56</v>
      </c>
      <c r="AV10" s="39"/>
      <c r="AW10" s="83"/>
      <c r="AX10" s="83"/>
      <c r="AY10" s="71"/>
      <c r="AZ10" s="71"/>
      <c r="BA10" s="71"/>
      <c r="BB10" s="71"/>
    </row>
    <row r="11" spans="4:50" ht="12.75">
      <c r="D11" s="7" t="e">
        <v>#REF!</v>
      </c>
      <c r="E11" s="8"/>
      <c r="F11" s="7" t="e">
        <v>#REF!</v>
      </c>
      <c r="G11" s="9"/>
      <c r="H11" s="7" t="e">
        <v>#REF!</v>
      </c>
      <c r="I11" s="9"/>
      <c r="J11" s="7" t="e">
        <v>#REF!</v>
      </c>
      <c r="K11" s="9"/>
      <c r="L11" s="10"/>
      <c r="V11" s="18"/>
      <c r="W11" s="18"/>
      <c r="X11" s="18"/>
      <c r="Y11" s="18"/>
      <c r="Z11" s="18"/>
      <c r="AC11" s="51"/>
      <c r="AD11" s="51"/>
      <c r="AR11" s="55"/>
      <c r="AU11" s="55"/>
      <c r="AW11" s="57"/>
      <c r="AX11" s="57"/>
    </row>
    <row r="12" spans="1:54" ht="12.75">
      <c r="A12" s="6" t="s">
        <v>18</v>
      </c>
      <c r="B12" s="6"/>
      <c r="D12" s="7" t="e">
        <v>#REF!</v>
      </c>
      <c r="E12" s="8"/>
      <c r="F12" s="7" t="e">
        <v>#REF!</v>
      </c>
      <c r="G12" s="9"/>
      <c r="H12" s="7" t="e">
        <v>#REF!</v>
      </c>
      <c r="I12" s="9"/>
      <c r="J12" s="7" t="e">
        <v>#REF!</v>
      </c>
      <c r="K12" s="9"/>
      <c r="L12" s="10"/>
      <c r="M12" s="7" t="e">
        <v>#REF!</v>
      </c>
      <c r="N12" s="8"/>
      <c r="O12" s="7" t="e">
        <v>#REF!</v>
      </c>
      <c r="P12" s="9"/>
      <c r="Q12" s="7" t="e">
        <v>#REF!</v>
      </c>
      <c r="R12" s="9"/>
      <c r="S12" s="7" t="e">
        <v>#REF!</v>
      </c>
      <c r="T12" s="9"/>
      <c r="U12" s="10"/>
      <c r="V12" s="25">
        <v>38730.512</v>
      </c>
      <c r="W12" s="25"/>
      <c r="X12" s="24"/>
      <c r="Y12" s="23">
        <v>26.085095839369068</v>
      </c>
      <c r="Z12" s="23"/>
      <c r="AA12" s="12"/>
      <c r="AB12" s="47">
        <v>3.686390785747404</v>
      </c>
      <c r="AC12" s="52">
        <f>AC$28*AB12/100</f>
        <v>469.05636357849966</v>
      </c>
      <c r="AD12" s="52">
        <f aca="true" t="shared" si="0" ref="AD12:AD17">AC12/V12*1000000</f>
        <v>12110.771052510217</v>
      </c>
      <c r="AE12" s="12"/>
      <c r="AF12" s="11">
        <v>-3.1642206033960276</v>
      </c>
      <c r="AG12" s="12"/>
      <c r="AH12" s="11">
        <v>3.902231662674412</v>
      </c>
      <c r="AI12" s="12"/>
      <c r="AJ12" s="11">
        <v>0.9823590450992484</v>
      </c>
      <c r="AK12" s="12"/>
      <c r="AL12" s="11">
        <v>0.011814791580738516</v>
      </c>
      <c r="AM12" s="12"/>
      <c r="AN12" s="11">
        <v>0.19483558780113613</v>
      </c>
      <c r="AO12" s="12"/>
      <c r="AP12" s="12"/>
      <c r="AQ12" s="13">
        <v>-8.136133349857685</v>
      </c>
      <c r="AR12" s="65">
        <f>AC12*AQ12/100</f>
        <v>-38.16305122674002</v>
      </c>
      <c r="AS12" s="12"/>
      <c r="AT12" s="13">
        <v>8.357614079602577</v>
      </c>
      <c r="AU12" s="65">
        <f>AC12*AT12/100</f>
        <v>39.20192068370854</v>
      </c>
      <c r="AV12" s="12"/>
      <c r="AW12" s="58">
        <v>0.8823091281051233</v>
      </c>
      <c r="AX12" s="59"/>
      <c r="AY12" s="13">
        <v>0.0006796890747821714</v>
      </c>
      <c r="AZ12" s="9"/>
      <c r="BA12" s="13">
        <v>1.1044695466750563</v>
      </c>
      <c r="BB12" s="9"/>
    </row>
    <row r="13" spans="1:54" ht="12.75">
      <c r="A13" s="14" t="s">
        <v>19</v>
      </c>
      <c r="B13" s="14"/>
      <c r="D13" s="7" t="e">
        <v>#REF!</v>
      </c>
      <c r="E13" s="8"/>
      <c r="F13" s="7" t="e">
        <v>#REF!</v>
      </c>
      <c r="G13" s="9"/>
      <c r="H13" s="7" t="e">
        <v>#REF!</v>
      </c>
      <c r="I13" s="9"/>
      <c r="J13" s="7" t="e">
        <v>#REF!</v>
      </c>
      <c r="K13" s="9"/>
      <c r="L13" s="10"/>
      <c r="M13" s="7" t="e">
        <v>#REF!</v>
      </c>
      <c r="N13" s="8"/>
      <c r="O13" s="7" t="e">
        <v>#REF!</v>
      </c>
      <c r="P13" s="9"/>
      <c r="Q13" s="7" t="e">
        <v>#REF!</v>
      </c>
      <c r="R13" s="9"/>
      <c r="S13" s="7" t="e">
        <v>#REF!</v>
      </c>
      <c r="T13" s="9"/>
      <c r="U13" s="10"/>
      <c r="V13" s="25">
        <v>32515.753</v>
      </c>
      <c r="W13" s="25"/>
      <c r="X13" s="24"/>
      <c r="Y13" s="23">
        <v>21.899440247375303</v>
      </c>
      <c r="Z13" s="23"/>
      <c r="AA13" s="12"/>
      <c r="AB13" s="47">
        <v>8.12315914178379</v>
      </c>
      <c r="AC13" s="52">
        <f>AC$28*AB13/100</f>
        <v>1033.5907692005694</v>
      </c>
      <c r="AD13" s="52">
        <f t="shared" si="0"/>
        <v>31787.385308301775</v>
      </c>
      <c r="AE13" s="12"/>
      <c r="AF13" s="11">
        <v>-2.6551047795058893</v>
      </c>
      <c r="AG13" s="12"/>
      <c r="AH13" s="11">
        <v>10.680061419626773</v>
      </c>
      <c r="AI13" s="12"/>
      <c r="AJ13" s="11">
        <v>2.3987452261884936</v>
      </c>
      <c r="AK13" s="12"/>
      <c r="AL13" s="11">
        <v>0.609293601139037</v>
      </c>
      <c r="AM13" s="12"/>
      <c r="AN13" s="11">
        <v>3.2170354388351474</v>
      </c>
      <c r="AO13" s="12"/>
      <c r="AP13" s="12"/>
      <c r="AQ13" s="13">
        <v>-3.098199493946154</v>
      </c>
      <c r="AR13" s="65">
        <f>AC13*AQ13/100</f>
        <v>-32.0227039808462</v>
      </c>
      <c r="AS13" s="12"/>
      <c r="AT13" s="13">
        <v>10.380527549473543</v>
      </c>
      <c r="AU13" s="65">
        <f>AC13*AT13/100</f>
        <v>107.29217454568061</v>
      </c>
      <c r="AV13" s="12"/>
      <c r="AW13" s="58">
        <v>0.9777122525458065</v>
      </c>
      <c r="AX13" s="59"/>
      <c r="AY13" s="13">
        <v>0.015906962298236172</v>
      </c>
      <c r="AZ13" s="9"/>
      <c r="BA13" s="13">
        <v>8.27594727037143</v>
      </c>
      <c r="BB13" s="9"/>
    </row>
    <row r="14" spans="1:54" ht="12.75">
      <c r="A14" s="6" t="s">
        <v>20</v>
      </c>
      <c r="B14" s="6"/>
      <c r="D14" s="7" t="e">
        <v>#REF!</v>
      </c>
      <c r="E14" s="8"/>
      <c r="F14" s="7" t="e">
        <v>#REF!</v>
      </c>
      <c r="G14" s="9"/>
      <c r="H14" s="7" t="e">
        <v>#REF!</v>
      </c>
      <c r="I14" s="9"/>
      <c r="J14" s="7" t="e">
        <v>#REF!</v>
      </c>
      <c r="K14" s="9"/>
      <c r="L14" s="10"/>
      <c r="M14" s="7" t="e">
        <v>#REF!</v>
      </c>
      <c r="N14" s="8"/>
      <c r="O14" s="7" t="e">
        <v>#REF!</v>
      </c>
      <c r="P14" s="9"/>
      <c r="Q14" s="7" t="e">
        <v>#REF!</v>
      </c>
      <c r="R14" s="9"/>
      <c r="S14" s="7" t="e">
        <v>#REF!</v>
      </c>
      <c r="T14" s="9"/>
      <c r="U14" s="10"/>
      <c r="V14" s="25">
        <v>29742.313</v>
      </c>
      <c r="W14" s="25"/>
      <c r="X14" s="24"/>
      <c r="Y14" s="23">
        <v>20.031521532416416</v>
      </c>
      <c r="Z14" s="23"/>
      <c r="AA14" s="12"/>
      <c r="AB14" s="47">
        <v>13.764224867574686</v>
      </c>
      <c r="AC14" s="52">
        <f>AC$28*AB14/100</f>
        <v>1751.359972150203</v>
      </c>
      <c r="AD14" s="52">
        <f t="shared" si="0"/>
        <v>58884.457713500735</v>
      </c>
      <c r="AE14" s="12"/>
      <c r="AF14" s="11">
        <v>4.7427304861210136</v>
      </c>
      <c r="AG14" s="12"/>
      <c r="AH14" s="11">
        <v>19.002912571768324</v>
      </c>
      <c r="AI14" s="12"/>
      <c r="AJ14" s="11">
        <v>3.7652277706610455</v>
      </c>
      <c r="AK14" s="12"/>
      <c r="AL14" s="11">
        <v>1.3824295932773751</v>
      </c>
      <c r="AM14" s="12"/>
      <c r="AN14" s="11">
        <v>9.941520975756431</v>
      </c>
      <c r="AO14" s="12"/>
      <c r="AP14" s="12"/>
      <c r="AQ14" s="13">
        <v>3.2660991340739853</v>
      </c>
      <c r="AR14" s="65">
        <f>AC14*AQ14/100</f>
        <v>57.201152884916176</v>
      </c>
      <c r="AS14" s="12"/>
      <c r="AT14" s="13">
        <v>10.900314985337818</v>
      </c>
      <c r="AU14" s="65">
        <f>AC14*AT14/100</f>
        <v>190.90375349149681</v>
      </c>
      <c r="AV14" s="12"/>
      <c r="AW14" s="58">
        <v>0.9057146446841194</v>
      </c>
      <c r="AX14" s="59"/>
      <c r="AY14" s="13">
        <v>0.021299865406831594</v>
      </c>
      <c r="AZ14" s="9"/>
      <c r="BA14" s="13">
        <v>15.093428629569642</v>
      </c>
      <c r="BB14" s="9"/>
    </row>
    <row r="15" spans="1:54" ht="12.75">
      <c r="A15" s="6" t="s">
        <v>21</v>
      </c>
      <c r="B15" s="6"/>
      <c r="D15" s="7" t="e">
        <v>#REF!</v>
      </c>
      <c r="E15" s="8"/>
      <c r="F15" s="7" t="e">
        <v>#REF!</v>
      </c>
      <c r="G15" s="9"/>
      <c r="H15" s="7" t="e">
        <v>#REF!</v>
      </c>
      <c r="I15" s="9"/>
      <c r="J15" s="7" t="e">
        <v>#REF!</v>
      </c>
      <c r="K15" s="9"/>
      <c r="L15" s="10"/>
      <c r="M15" s="7" t="e">
        <v>#REF!</v>
      </c>
      <c r="N15" s="8"/>
      <c r="O15" s="7" t="e">
        <v>#REF!</v>
      </c>
      <c r="P15" s="9"/>
      <c r="Q15" s="7" t="e">
        <v>#REF!</v>
      </c>
      <c r="R15" s="9"/>
      <c r="S15" s="7" t="e">
        <v>#REF!</v>
      </c>
      <c r="T15" s="9"/>
      <c r="U15" s="10"/>
      <c r="V15" s="25">
        <v>24835.915</v>
      </c>
      <c r="W15" s="25"/>
      <c r="X15" s="24"/>
      <c r="Y15" s="23">
        <v>16.72705031716141</v>
      </c>
      <c r="Z15" s="23"/>
      <c r="AA15" s="12"/>
      <c r="AB15" s="47">
        <v>19.456586740885378</v>
      </c>
      <c r="AC15" s="52">
        <f>AC$28*AB15/100</f>
        <v>2475.6560969102557</v>
      </c>
      <c r="AD15" s="52">
        <f t="shared" si="0"/>
        <v>99680.48678336415</v>
      </c>
      <c r="AE15" s="12"/>
      <c r="AF15" s="11">
        <v>13.598545759320798</v>
      </c>
      <c r="AG15" s="12"/>
      <c r="AH15" s="11">
        <v>26.37617423814813</v>
      </c>
      <c r="AI15" s="12"/>
      <c r="AJ15" s="11">
        <v>7.113024599497463</v>
      </c>
      <c r="AK15" s="12"/>
      <c r="AL15" s="11">
        <v>4.520377210034635</v>
      </c>
      <c r="AM15" s="12"/>
      <c r="AN15" s="11">
        <v>17.306481040518513</v>
      </c>
      <c r="AO15" s="12"/>
      <c r="AP15" s="12"/>
      <c r="AQ15" s="13">
        <v>6.624887202925899</v>
      </c>
      <c r="AR15" s="65">
        <f>AC15*AQ15/100</f>
        <v>164.00942395266233</v>
      </c>
      <c r="AS15" s="12"/>
      <c r="AT15" s="13">
        <v>10.703252851586683</v>
      </c>
      <c r="AU15" s="65">
        <f>AC15*AT15/100</f>
        <v>264.9757317880265</v>
      </c>
      <c r="AV15" s="12"/>
      <c r="AW15" s="58">
        <v>1.210429646223694</v>
      </c>
      <c r="AX15" s="59"/>
      <c r="AY15" s="13">
        <v>0.049271254313335226</v>
      </c>
      <c r="AZ15" s="9"/>
      <c r="BA15" s="13">
        <v>18.587840955002292</v>
      </c>
      <c r="BB15" s="9"/>
    </row>
    <row r="16" spans="1:54" ht="12.75">
      <c r="A16" s="6" t="s">
        <v>22</v>
      </c>
      <c r="B16" s="6"/>
      <c r="D16" s="7" t="e">
        <v>#REF!</v>
      </c>
      <c r="E16" s="8"/>
      <c r="F16" s="7" t="e">
        <v>#REF!</v>
      </c>
      <c r="G16" s="9"/>
      <c r="H16" s="7" t="e">
        <v>#REF!</v>
      </c>
      <c r="I16" s="9"/>
      <c r="J16" s="7" t="e">
        <v>#REF!</v>
      </c>
      <c r="K16" s="9"/>
      <c r="L16" s="10"/>
      <c r="M16" s="7" t="e">
        <v>#REF!</v>
      </c>
      <c r="N16" s="8"/>
      <c r="O16" s="7" t="e">
        <v>#REF!</v>
      </c>
      <c r="P16" s="9"/>
      <c r="Q16" s="7" t="e">
        <v>#REF!</v>
      </c>
      <c r="R16" s="9"/>
      <c r="S16" s="7" t="e">
        <v>#REF!</v>
      </c>
      <c r="T16" s="9"/>
      <c r="U16" s="10"/>
      <c r="V16" s="25">
        <v>21974.307</v>
      </c>
      <c r="W16" s="25"/>
      <c r="X16" s="24"/>
      <c r="Y16" s="23">
        <v>14.79975023564673</v>
      </c>
      <c r="Z16" s="23"/>
      <c r="AA16" s="12"/>
      <c r="AB16" s="47">
        <v>55.243261019616654</v>
      </c>
      <c r="AC16" s="52">
        <f>AC$28*AB16/100</f>
        <v>7029.152532136023</v>
      </c>
      <c r="AD16" s="52">
        <f t="shared" si="0"/>
        <v>319880.5100946311</v>
      </c>
      <c r="AE16" s="12"/>
      <c r="AF16" s="11">
        <v>87.50992719552104</v>
      </c>
      <c r="AG16" s="12"/>
      <c r="AH16" s="11">
        <v>39.91308569023377</v>
      </c>
      <c r="AI16" s="12"/>
      <c r="AJ16" s="11">
        <v>85.2428797182915</v>
      </c>
      <c r="AK16" s="12"/>
      <c r="AL16" s="11">
        <v>92.95864630642264</v>
      </c>
      <c r="AM16" s="12"/>
      <c r="AN16" s="11">
        <v>69.22304041485647</v>
      </c>
      <c r="AO16" s="12"/>
      <c r="AP16" s="12"/>
      <c r="AQ16" s="13">
        <v>15.015185129131261</v>
      </c>
      <c r="AR16" s="65">
        <f>AC16*AQ16/100</f>
        <v>1055.4402657092417</v>
      </c>
      <c r="AS16" s="12"/>
      <c r="AT16" s="13">
        <v>5.704356167583642</v>
      </c>
      <c r="AU16" s="65">
        <f>AC16*AT16/100</f>
        <v>400.96789599576294</v>
      </c>
      <c r="AV16" s="12"/>
      <c r="AW16" s="58">
        <v>5.1089388156243905</v>
      </c>
      <c r="AX16" s="59"/>
      <c r="AY16" s="13">
        <v>0.35685852808067975</v>
      </c>
      <c r="AZ16" s="9"/>
      <c r="BA16" s="13">
        <v>26.18533864043664</v>
      </c>
      <c r="BB16" s="9"/>
    </row>
    <row r="17" spans="1:54" ht="12.75">
      <c r="A17" s="6" t="s">
        <v>6</v>
      </c>
      <c r="B17" s="6"/>
      <c r="D17" s="7" t="e">
        <v>#REF!</v>
      </c>
      <c r="E17" s="8"/>
      <c r="F17" s="7" t="e">
        <v>#REF!</v>
      </c>
      <c r="G17" s="9"/>
      <c r="H17" s="7" t="e">
        <v>#REF!</v>
      </c>
      <c r="I17" s="9"/>
      <c r="J17" s="7" t="e">
        <v>#REF!</v>
      </c>
      <c r="K17" s="9"/>
      <c r="L17" s="10"/>
      <c r="M17" s="7" t="e">
        <v>#REF!</v>
      </c>
      <c r="N17" s="8"/>
      <c r="O17" s="7" t="e">
        <v>#REF!</v>
      </c>
      <c r="P17" s="9"/>
      <c r="Q17" s="7" t="e">
        <v>#REF!</v>
      </c>
      <c r="R17" s="9"/>
      <c r="S17" s="7" t="e">
        <v>#REF!</v>
      </c>
      <c r="T17" s="9"/>
      <c r="U17" s="10"/>
      <c r="V17" s="25">
        <v>148477.553</v>
      </c>
      <c r="W17" s="25"/>
      <c r="X17" s="24"/>
      <c r="Y17" s="23">
        <v>100</v>
      </c>
      <c r="Z17" s="23"/>
      <c r="AA17" s="12"/>
      <c r="AB17" s="47">
        <f>SUM(AB12:AB16)</f>
        <v>100.27362255560791</v>
      </c>
      <c r="AC17" s="52">
        <f>SUM(AC12:AC16)</f>
        <v>12758.81573397555</v>
      </c>
      <c r="AD17" s="52">
        <f t="shared" si="0"/>
        <v>85930.94024101777</v>
      </c>
      <c r="AE17" s="12"/>
      <c r="AF17" s="11">
        <v>100</v>
      </c>
      <c r="AG17" s="12"/>
      <c r="AH17" s="11">
        <v>100</v>
      </c>
      <c r="AI17" s="12"/>
      <c r="AJ17" s="11">
        <v>100</v>
      </c>
      <c r="AK17" s="12"/>
      <c r="AL17" s="11">
        <v>100</v>
      </c>
      <c r="AM17" s="12"/>
      <c r="AN17" s="11">
        <v>100</v>
      </c>
      <c r="AO17" s="12"/>
      <c r="AP17" s="12"/>
      <c r="AQ17" s="13">
        <v>9.478785069643157</v>
      </c>
      <c r="AR17" s="65">
        <f>SUM(AR12:AR16)</f>
        <v>1206.4650873392338</v>
      </c>
      <c r="AS17" s="12"/>
      <c r="AT17" s="13">
        <v>7.895336360620971</v>
      </c>
      <c r="AU17" s="65">
        <f>SUM(AU12:AU16)</f>
        <v>1003.3414765046755</v>
      </c>
      <c r="AV17" s="12"/>
      <c r="AW17" s="58">
        <v>3.310944461959879</v>
      </c>
      <c r="AX17" s="59"/>
      <c r="AY17" s="13">
        <v>0.21207310559206285</v>
      </c>
      <c r="AZ17" s="9"/>
      <c r="BA17" s="13">
        <v>20.89713899781607</v>
      </c>
      <c r="BB17" s="9"/>
    </row>
    <row r="18" spans="1:54" ht="12.75">
      <c r="A18" s="6"/>
      <c r="B18" s="6"/>
      <c r="D18" s="7" t="e">
        <v>#REF!</v>
      </c>
      <c r="E18" s="8"/>
      <c r="F18" s="7" t="e">
        <v>#REF!</v>
      </c>
      <c r="G18" s="9"/>
      <c r="H18" s="7" t="e">
        <v>#REF!</v>
      </c>
      <c r="I18" s="9"/>
      <c r="J18" s="7" t="e">
        <v>#REF!</v>
      </c>
      <c r="K18" s="9"/>
      <c r="L18" s="10"/>
      <c r="M18" s="7" t="e">
        <v>#REF!</v>
      </c>
      <c r="N18" s="8"/>
      <c r="O18" s="7" t="e">
        <v>#REF!</v>
      </c>
      <c r="P18" s="9"/>
      <c r="Q18" s="7" t="e">
        <v>#REF!</v>
      </c>
      <c r="R18" s="9"/>
      <c r="S18" s="7" t="e">
        <v>#REF!</v>
      </c>
      <c r="T18" s="9"/>
      <c r="U18" s="10"/>
      <c r="V18" s="25"/>
      <c r="W18" s="25"/>
      <c r="X18" s="24"/>
      <c r="Y18" s="23"/>
      <c r="Z18" s="23"/>
      <c r="AA18" s="12"/>
      <c r="AB18" s="13"/>
      <c r="AC18" s="53"/>
      <c r="AD18" s="5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2"/>
      <c r="AQ18" s="13"/>
      <c r="AR18" s="56"/>
      <c r="AS18" s="12"/>
      <c r="AT18" s="13"/>
      <c r="AU18" s="56"/>
      <c r="AV18" s="12"/>
      <c r="AW18" s="58"/>
      <c r="AX18" s="59"/>
      <c r="AY18" s="13"/>
      <c r="AZ18" s="9"/>
      <c r="BA18" s="13"/>
      <c r="BB18" s="9"/>
    </row>
    <row r="19" spans="1:54" ht="12.75">
      <c r="A19" s="20" t="s">
        <v>49</v>
      </c>
      <c r="B19" s="6"/>
      <c r="D19" s="7" t="e">
        <v>#REF!</v>
      </c>
      <c r="E19" s="8"/>
      <c r="F19" s="7" t="e">
        <v>#REF!</v>
      </c>
      <c r="G19" s="9"/>
      <c r="H19" s="7" t="e">
        <v>#REF!</v>
      </c>
      <c r="I19" s="9"/>
      <c r="J19" s="7" t="e">
        <v>#REF!</v>
      </c>
      <c r="K19" s="9"/>
      <c r="L19" s="10"/>
      <c r="M19" s="7" t="e">
        <v>#REF!</v>
      </c>
      <c r="N19" s="8"/>
      <c r="O19" s="7" t="e">
        <v>#REF!</v>
      </c>
      <c r="P19" s="9"/>
      <c r="Q19" s="7" t="e">
        <v>#REF!</v>
      </c>
      <c r="R19" s="9"/>
      <c r="S19" s="7" t="e">
        <v>#REF!</v>
      </c>
      <c r="T19" s="9"/>
      <c r="U19" s="10"/>
      <c r="V19" s="25"/>
      <c r="W19" s="25"/>
      <c r="X19" s="24"/>
      <c r="Y19" s="23"/>
      <c r="Z19" s="23"/>
      <c r="AA19" s="12"/>
      <c r="AB19" s="13"/>
      <c r="AC19" s="53"/>
      <c r="AD19" s="5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2"/>
      <c r="AQ19" s="13"/>
      <c r="AR19" s="56"/>
      <c r="AS19" s="12"/>
      <c r="AT19" s="13"/>
      <c r="AU19" s="56"/>
      <c r="AV19" s="12"/>
      <c r="AW19" s="58"/>
      <c r="AX19" s="59"/>
      <c r="AY19" s="13"/>
      <c r="AZ19" s="9"/>
      <c r="BA19" s="13"/>
      <c r="BB19" s="9"/>
    </row>
    <row r="20" spans="1:54" ht="12.75">
      <c r="A20" s="6" t="s">
        <v>40</v>
      </c>
      <c r="B20" s="6"/>
      <c r="D20" s="7" t="e">
        <v>#REF!</v>
      </c>
      <c r="E20" s="8"/>
      <c r="F20" s="7" t="e">
        <v>#REF!</v>
      </c>
      <c r="G20" s="9"/>
      <c r="H20" s="7" t="e">
        <v>#REF!</v>
      </c>
      <c r="I20" s="9"/>
      <c r="J20" s="7" t="e">
        <v>#REF!</v>
      </c>
      <c r="K20" s="9"/>
      <c r="L20" s="10"/>
      <c r="M20" s="7" t="e">
        <v>#REF!</v>
      </c>
      <c r="N20" s="8"/>
      <c r="O20" s="7" t="e">
        <v>#REF!</v>
      </c>
      <c r="P20" s="9"/>
      <c r="Q20" s="7" t="e">
        <v>#REF!</v>
      </c>
      <c r="R20" s="9"/>
      <c r="S20" s="7" t="e">
        <v>#REF!</v>
      </c>
      <c r="T20" s="9"/>
      <c r="U20" s="10"/>
      <c r="V20" s="25">
        <v>11082.994</v>
      </c>
      <c r="W20" s="25"/>
      <c r="X20" s="24"/>
      <c r="Y20" s="23">
        <v>7.464423932148182</v>
      </c>
      <c r="Z20" s="23"/>
      <c r="AA20" s="12"/>
      <c r="AB20" s="13">
        <v>13.32747848462966</v>
      </c>
      <c r="AC20" s="52">
        <f>AC$28*AB20/100</f>
        <v>1695.788362384278</v>
      </c>
      <c r="AD20" s="52">
        <f>AC20/V20*1000000</f>
        <v>153008.14584797915</v>
      </c>
      <c r="AE20" s="12"/>
      <c r="AF20" s="13">
        <v>13.839042547613795</v>
      </c>
      <c r="AG20" s="12"/>
      <c r="AH20" s="13">
        <v>17.240057973447456</v>
      </c>
      <c r="AI20" s="12"/>
      <c r="AJ20" s="13">
        <v>6.7709276759156</v>
      </c>
      <c r="AK20" s="12"/>
      <c r="AL20" s="13">
        <v>3.7366762578252453</v>
      </c>
      <c r="AM20" s="12"/>
      <c r="AN20" s="13">
        <v>13.901614977743293</v>
      </c>
      <c r="AO20" s="12"/>
      <c r="AP20" s="12"/>
      <c r="AQ20" s="13">
        <v>9.842620269825419</v>
      </c>
      <c r="AR20" s="65">
        <f>AC20*AQ20/100</f>
        <v>166.91000908937545</v>
      </c>
      <c r="AS20" s="12"/>
      <c r="AT20" s="13">
        <v>10.213188993998632</v>
      </c>
      <c r="AU20" s="65">
        <f>AC20*AT20/100</f>
        <v>173.19407038854072</v>
      </c>
      <c r="AV20" s="12"/>
      <c r="AW20" s="58">
        <v>1.682101045352134</v>
      </c>
      <c r="AX20" s="59"/>
      <c r="AY20" s="13">
        <v>0.059459749982192354</v>
      </c>
      <c r="AZ20" s="9"/>
      <c r="BA20" s="34">
        <v>21.7973700590893</v>
      </c>
      <c r="BB20" s="9"/>
    </row>
    <row r="21" spans="1:54" ht="12.75">
      <c r="A21" s="6" t="s">
        <v>41</v>
      </c>
      <c r="B21" s="6"/>
      <c r="D21" s="7"/>
      <c r="E21" s="8"/>
      <c r="F21" s="7"/>
      <c r="G21" s="9"/>
      <c r="H21" s="7"/>
      <c r="I21" s="9"/>
      <c r="J21" s="7"/>
      <c r="K21" s="9"/>
      <c r="L21" s="10"/>
      <c r="M21" s="7" t="e">
        <v>#REF!</v>
      </c>
      <c r="N21" s="8"/>
      <c r="O21" s="7" t="e">
        <v>#REF!</v>
      </c>
      <c r="P21" s="9"/>
      <c r="Q21" s="7" t="e">
        <v>#REF!</v>
      </c>
      <c r="R21" s="9"/>
      <c r="S21" s="7" t="e">
        <v>#REF!</v>
      </c>
      <c r="T21" s="9"/>
      <c r="U21" s="10"/>
      <c r="V21" s="25">
        <v>5365.944</v>
      </c>
      <c r="W21" s="25"/>
      <c r="X21" s="24"/>
      <c r="Y21" s="23">
        <v>3.6139765854034516</v>
      </c>
      <c r="Z21" s="23"/>
      <c r="AA21" s="12"/>
      <c r="AB21" s="13">
        <v>9.191970570153755</v>
      </c>
      <c r="AC21" s="52">
        <f>AC$28*AB21/100</f>
        <v>1169.5863353463637</v>
      </c>
      <c r="AD21" s="52">
        <f>AC21/V21*1000000</f>
        <v>217964.69276354052</v>
      </c>
      <c r="AE21" s="12"/>
      <c r="AF21" s="13">
        <v>12.665970679977736</v>
      </c>
      <c r="AG21" s="12"/>
      <c r="AH21" s="13">
        <v>10.038131212612445</v>
      </c>
      <c r="AI21" s="12"/>
      <c r="AJ21" s="13">
        <v>6.163168259768574</v>
      </c>
      <c r="AK21" s="12"/>
      <c r="AL21" s="13">
        <v>3.415454960532016</v>
      </c>
      <c r="AM21" s="12"/>
      <c r="AN21" s="13">
        <v>10.548940221519825</v>
      </c>
      <c r="AO21" s="12"/>
      <c r="AP21" s="12"/>
      <c r="AQ21" s="13">
        <v>13.061183438047358</v>
      </c>
      <c r="AR21" s="65">
        <f>AC21*AQ21/100</f>
        <v>152.7618167259243</v>
      </c>
      <c r="AS21" s="12"/>
      <c r="AT21" s="13">
        <v>8.622136216684776</v>
      </c>
      <c r="AU21" s="65">
        <f>AC21*AT21/100</f>
        <v>100.84332700529508</v>
      </c>
      <c r="AV21" s="12"/>
      <c r="AW21" s="58">
        <v>2.2199709694529988</v>
      </c>
      <c r="AX21" s="59"/>
      <c r="AY21" s="13">
        <v>0.078799875931035</v>
      </c>
      <c r="AZ21" s="9"/>
      <c r="BA21" s="34">
        <v>23.982090500216326</v>
      </c>
      <c r="BB21" s="9"/>
    </row>
    <row r="22" spans="1:54" ht="12.75">
      <c r="A22" s="6" t="s">
        <v>42</v>
      </c>
      <c r="B22" s="6"/>
      <c r="D22" s="7"/>
      <c r="E22" s="8"/>
      <c r="F22" s="7"/>
      <c r="G22" s="9"/>
      <c r="H22" s="7"/>
      <c r="I22" s="9"/>
      <c r="J22" s="7"/>
      <c r="K22" s="9"/>
      <c r="L22" s="10"/>
      <c r="M22" s="7"/>
      <c r="N22" s="8"/>
      <c r="O22" s="7"/>
      <c r="P22" s="9"/>
      <c r="Q22" s="7"/>
      <c r="R22" s="9"/>
      <c r="S22" s="7"/>
      <c r="T22" s="9"/>
      <c r="U22" s="10"/>
      <c r="V22" s="25">
        <v>4406.217</v>
      </c>
      <c r="W22" s="25"/>
      <c r="X22" s="24"/>
      <c r="Y22" s="23">
        <v>2.967598071878245</v>
      </c>
      <c r="Z22" s="23"/>
      <c r="AA22" s="12"/>
      <c r="AB22" s="13">
        <v>13.440242139035016</v>
      </c>
      <c r="AC22" s="52">
        <f>AC$28*AB22/100</f>
        <v>1710.1364097708156</v>
      </c>
      <c r="AD22" s="52">
        <f>AC22/V22*1000000</f>
        <v>388118.9713921978</v>
      </c>
      <c r="AE22" s="12"/>
      <c r="AF22" s="13">
        <v>23.771256471933324</v>
      </c>
      <c r="AG22" s="12"/>
      <c r="AH22" s="13">
        <v>9.05166531255506</v>
      </c>
      <c r="AI22" s="12"/>
      <c r="AJ22" s="13">
        <v>16.52154828295809</v>
      </c>
      <c r="AK22" s="12"/>
      <c r="AL22" s="13">
        <v>25.106420127481915</v>
      </c>
      <c r="AM22" s="12"/>
      <c r="AN22" s="13">
        <v>17.074820553842066</v>
      </c>
      <c r="AO22" s="12"/>
      <c r="AP22" s="12"/>
      <c r="AQ22" s="13">
        <v>16.764774667147297</v>
      </c>
      <c r="AR22" s="65">
        <f>AC22*AQ22/100</f>
        <v>286.70051559892</v>
      </c>
      <c r="AS22" s="12"/>
      <c r="AT22" s="13">
        <v>5.3173106203813285</v>
      </c>
      <c r="AU22" s="65">
        <f>AC22*AT22/100</f>
        <v>90.93326493975154</v>
      </c>
      <c r="AV22" s="12"/>
      <c r="AW22" s="58">
        <v>4.070010660863757</v>
      </c>
      <c r="AX22" s="59"/>
      <c r="AY22" s="13">
        <v>0.39615331566611534</v>
      </c>
      <c r="AZ22" s="9"/>
      <c r="BA22" s="34">
        <v>26.548249264058498</v>
      </c>
      <c r="BB22" s="9"/>
    </row>
    <row r="23" spans="1:54" ht="12.75">
      <c r="A23" s="6" t="s">
        <v>7</v>
      </c>
      <c r="B23" s="6"/>
      <c r="D23" s="7"/>
      <c r="E23" s="8"/>
      <c r="F23" s="7"/>
      <c r="G23" s="9"/>
      <c r="H23" s="7"/>
      <c r="I23" s="9"/>
      <c r="J23" s="7"/>
      <c r="K23" s="9"/>
      <c r="L23" s="10"/>
      <c r="M23" s="7"/>
      <c r="N23" s="8"/>
      <c r="O23" s="7"/>
      <c r="P23" s="9"/>
      <c r="Q23" s="7"/>
      <c r="R23" s="9"/>
      <c r="S23" s="7"/>
      <c r="T23" s="9"/>
      <c r="U23" s="10"/>
      <c r="V23" s="25">
        <v>1119.153</v>
      </c>
      <c r="W23" s="25"/>
      <c r="X23" s="24"/>
      <c r="Y23" s="23">
        <v>0.7537523197193315</v>
      </c>
      <c r="Z23" s="23"/>
      <c r="AA23" s="12"/>
      <c r="AB23" s="13">
        <v>19.283569825798217</v>
      </c>
      <c r="AC23" s="52">
        <f>AC$28*AB23/100</f>
        <v>2453.6414246345653</v>
      </c>
      <c r="AD23" s="52">
        <f>AC23/V23*1000000</f>
        <v>2192409.281514293</v>
      </c>
      <c r="AE23" s="12"/>
      <c r="AF23" s="13">
        <v>37.23365749599619</v>
      </c>
      <c r="AG23" s="12"/>
      <c r="AH23" s="13">
        <v>3.5832311917354094</v>
      </c>
      <c r="AI23" s="12"/>
      <c r="AJ23" s="13">
        <v>55.78723549964925</v>
      </c>
      <c r="AK23" s="12"/>
      <c r="AL23" s="13">
        <v>60.7000949562423</v>
      </c>
      <c r="AM23" s="12"/>
      <c r="AN23" s="13">
        <v>27.697664661663175</v>
      </c>
      <c r="AO23" s="12"/>
      <c r="AP23" s="12"/>
      <c r="AQ23" s="13">
        <v>18.30210069761534</v>
      </c>
      <c r="AR23" s="65">
        <f>AC23*AQ23/100</f>
        <v>449.0679242950217</v>
      </c>
      <c r="AS23" s="12"/>
      <c r="AT23" s="13">
        <v>1.4670943073398877</v>
      </c>
      <c r="AU23" s="65">
        <f>AC23*AT23/100</f>
        <v>35.99723366334703</v>
      </c>
      <c r="AV23" s="12"/>
      <c r="AW23" s="58">
        <v>9.578539663258095</v>
      </c>
      <c r="AX23" s="59"/>
      <c r="AY23" s="13">
        <v>0.66755573596553</v>
      </c>
      <c r="AZ23" s="9"/>
      <c r="BA23" s="35">
        <v>30.01529040413111</v>
      </c>
      <c r="BB23" s="9"/>
    </row>
    <row r="24" spans="1:54" ht="12.75">
      <c r="A24" s="6" t="s">
        <v>23</v>
      </c>
      <c r="B24" s="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3">
        <v>113.06</v>
      </c>
      <c r="W24" s="26"/>
      <c r="X24" s="26"/>
      <c r="Y24" s="23">
        <v>0.07614619025947983</v>
      </c>
      <c r="Z24" s="26"/>
      <c r="AA24" s="29"/>
      <c r="AB24" s="13">
        <v>9.289679028302015</v>
      </c>
      <c r="AC24" s="52">
        <f>AC$28*AB24/100</f>
        <v>1182.0187595611483</v>
      </c>
      <c r="AD24" s="52">
        <f>AC24/V24*1000000</f>
        <v>10454791.788087282</v>
      </c>
      <c r="AE24" s="12"/>
      <c r="AF24" s="13">
        <v>17.65097656568986</v>
      </c>
      <c r="AG24" s="12"/>
      <c r="AH24" s="13">
        <v>0.7869293118381175</v>
      </c>
      <c r="AI24" s="12"/>
      <c r="AJ24" s="13">
        <v>34.22640664706155</v>
      </c>
      <c r="AK24" s="12"/>
      <c r="AL24" s="13">
        <v>33.418453657536205</v>
      </c>
      <c r="AM24" s="12"/>
      <c r="AN24" s="13">
        <v>14.065646573308813</v>
      </c>
      <c r="AO24" s="12"/>
      <c r="AP24" s="12"/>
      <c r="AQ24" s="13">
        <v>18.010289981575767</v>
      </c>
      <c r="AR24" s="65">
        <f>AC24*AQ24/100</f>
        <v>212.88500623358763</v>
      </c>
      <c r="AS24" s="12"/>
      <c r="AT24" s="13">
        <v>0.6688144541985931</v>
      </c>
      <c r="AU24" s="65">
        <f>AC24*AT24/100</f>
        <v>7.905512315283874</v>
      </c>
      <c r="AV24" s="12"/>
      <c r="AW24" s="58">
        <v>12.198670287275618</v>
      </c>
      <c r="AX24" s="59"/>
      <c r="AY24" s="13">
        <v>0.7629063641107887</v>
      </c>
      <c r="AZ24" s="9"/>
      <c r="BA24" s="34">
        <v>31.640681087160765</v>
      </c>
      <c r="BB24" s="9"/>
    </row>
    <row r="25" spans="1:54" ht="12.75">
      <c r="A25" s="6"/>
      <c r="B25" s="6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3"/>
      <c r="W25" s="26"/>
      <c r="X25" s="26"/>
      <c r="Y25" s="23"/>
      <c r="Z25" s="26"/>
      <c r="AA25" s="29"/>
      <c r="AB25" s="13"/>
      <c r="AC25" s="52"/>
      <c r="AD25" s="52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2"/>
      <c r="AQ25" s="13"/>
      <c r="AR25" s="13"/>
      <c r="AS25" s="12"/>
      <c r="AT25" s="13"/>
      <c r="AU25" s="13"/>
      <c r="AV25" s="12"/>
      <c r="AW25" s="13"/>
      <c r="AX25" s="9"/>
      <c r="AY25" s="13"/>
      <c r="AZ25" s="9"/>
      <c r="BA25" s="34"/>
      <c r="BB25" s="9"/>
    </row>
    <row r="26" spans="1:54" ht="12.75">
      <c r="A26" s="48" t="s">
        <v>48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30"/>
      <c r="W26" s="31"/>
      <c r="X26" s="31"/>
      <c r="Y26" s="32"/>
      <c r="Z26" s="32"/>
      <c r="AA26" s="15"/>
      <c r="AB26" s="15"/>
      <c r="AC26" s="54">
        <f>SUM(AC20:AC23)</f>
        <v>7029.152532136022</v>
      </c>
      <c r="AD26" s="54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54">
        <f>SUM(AR20:AR23)</f>
        <v>1055.4402657092414</v>
      </c>
      <c r="AS26" s="15"/>
      <c r="AT26" s="15"/>
      <c r="AU26" s="54">
        <f>SUM(AU20:AU23)</f>
        <v>400.96789599693443</v>
      </c>
      <c r="AV26" s="15"/>
      <c r="AW26" s="15"/>
      <c r="AX26" s="15"/>
      <c r="AY26" s="15"/>
      <c r="AZ26" s="15"/>
      <c r="BA26" s="15"/>
      <c r="BB26" s="15"/>
    </row>
    <row r="27" spans="1:54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44"/>
      <c r="W27" s="45"/>
      <c r="X27" s="45"/>
      <c r="Y27" s="46"/>
      <c r="Z27" s="46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</row>
    <row r="28" spans="1:54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44"/>
      <c r="W28" s="45"/>
      <c r="X28" s="45"/>
      <c r="Y28" s="46"/>
      <c r="Z28" s="46"/>
      <c r="AA28" s="29"/>
      <c r="AB28" s="29"/>
      <c r="AC28" s="29">
        <v>12724</v>
      </c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</row>
    <row r="29" spans="1:26" ht="12.75">
      <c r="A29" s="16" t="s">
        <v>31</v>
      </c>
      <c r="B29" s="1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6"/>
      <c r="W29" s="26"/>
      <c r="X29" s="26"/>
      <c r="Y29" s="26"/>
      <c r="Z29" s="26"/>
    </row>
    <row r="30" spans="1:54" ht="12.75" customHeight="1">
      <c r="A30" s="68" t="s">
        <v>8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</row>
    <row r="31" spans="1:54" ht="12.75" customHeight="1">
      <c r="A31" s="81" t="s">
        <v>33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</row>
    <row r="32" spans="1:54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</row>
    <row r="33" spans="1:54" ht="12.75">
      <c r="A33" s="66" t="s">
        <v>44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</row>
    <row r="34" spans="1:54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</row>
    <row r="35" spans="1:26" ht="12.75">
      <c r="A35" s="18" t="s">
        <v>35</v>
      </c>
      <c r="V35" s="26"/>
      <c r="W35" s="26"/>
      <c r="X35" s="26"/>
      <c r="Y35" s="26"/>
      <c r="Z35" s="26"/>
    </row>
    <row r="36" ht="12.75">
      <c r="A36" s="18" t="s">
        <v>37</v>
      </c>
    </row>
    <row r="37" ht="12.75">
      <c r="A37" s="18" t="s">
        <v>39</v>
      </c>
    </row>
    <row r="54" spans="22:26" ht="12.75">
      <c r="V54" s="18"/>
      <c r="W54" s="18"/>
      <c r="X54" s="18"/>
      <c r="Y54" s="18"/>
      <c r="Z54" s="18"/>
    </row>
    <row r="60" spans="22:26" ht="12.75">
      <c r="V60" s="18"/>
      <c r="W60" s="18"/>
      <c r="X60" s="18"/>
      <c r="Y60" s="18"/>
      <c r="Z60" s="18"/>
    </row>
    <row r="63" spans="22:26" ht="12.75">
      <c r="V63" s="18"/>
      <c r="W63" s="18"/>
      <c r="X63" s="18"/>
      <c r="Y63" s="18"/>
      <c r="Z63" s="18"/>
    </row>
    <row r="64" spans="22:26" ht="12.75">
      <c r="V64" s="18"/>
      <c r="W64" s="18"/>
      <c r="X64" s="18"/>
      <c r="Y64" s="18"/>
      <c r="Z64" s="18"/>
    </row>
    <row r="65" spans="22:26" ht="12.75">
      <c r="V65" s="18"/>
      <c r="W65" s="18"/>
      <c r="X65" s="18"/>
      <c r="Y65" s="18"/>
      <c r="Z65" s="18"/>
    </row>
    <row r="66" spans="22:26" ht="12.75">
      <c r="V66" s="18"/>
      <c r="W66" s="18"/>
      <c r="X66" s="18"/>
      <c r="Y66" s="18"/>
      <c r="Z66" s="18"/>
    </row>
    <row r="67" spans="22:26" ht="12.75">
      <c r="V67" s="18"/>
      <c r="W67" s="18"/>
      <c r="X67" s="18"/>
      <c r="Y67" s="18"/>
      <c r="Z67" s="18"/>
    </row>
    <row r="68" spans="22:26" ht="12.75">
      <c r="V68" s="18"/>
      <c r="W68" s="18"/>
      <c r="X68" s="18"/>
      <c r="Y68" s="18"/>
      <c r="Z68" s="18"/>
    </row>
    <row r="69" spans="22:26" ht="12.75">
      <c r="V69" s="18"/>
      <c r="W69" s="18"/>
      <c r="X69" s="18"/>
      <c r="Y69" s="18"/>
      <c r="Z69" s="18"/>
    </row>
    <row r="70" spans="22:26" ht="12.75">
      <c r="V70" s="18"/>
      <c r="W70" s="18"/>
      <c r="X70" s="18"/>
      <c r="Y70" s="18"/>
      <c r="Z70" s="18"/>
    </row>
    <row r="71" spans="22:26" ht="12.75">
      <c r="V71" s="18"/>
      <c r="W71" s="18"/>
      <c r="X71" s="18"/>
      <c r="Y71" s="18"/>
      <c r="Z71" s="18"/>
    </row>
    <row r="72" spans="22:26" ht="12.75">
      <c r="V72" s="18"/>
      <c r="W72" s="18"/>
      <c r="X72" s="18"/>
      <c r="Y72" s="18"/>
      <c r="Z72" s="18"/>
    </row>
    <row r="73" spans="22:26" ht="12.75">
      <c r="V73" s="18"/>
      <c r="W73" s="18"/>
      <c r="X73" s="18"/>
      <c r="Y73" s="18"/>
      <c r="Z73" s="18"/>
    </row>
    <row r="74" spans="22:26" ht="12.75">
      <c r="V74" s="18"/>
      <c r="W74" s="18"/>
      <c r="X74" s="18"/>
      <c r="Y74" s="18"/>
      <c r="Z74" s="18"/>
    </row>
    <row r="75" spans="22:26" ht="12.75">
      <c r="V75" s="18"/>
      <c r="W75" s="18"/>
      <c r="X75" s="18"/>
      <c r="Y75" s="18"/>
      <c r="Z75" s="18"/>
    </row>
    <row r="76" spans="22:26" ht="12.75">
      <c r="V76" s="18"/>
      <c r="W76" s="18"/>
      <c r="X76" s="18"/>
      <c r="Y76" s="18"/>
      <c r="Z76" s="18"/>
    </row>
    <row r="77" spans="22:26" ht="12.75">
      <c r="V77" s="18"/>
      <c r="W77" s="18"/>
      <c r="X77" s="18"/>
      <c r="Y77" s="18"/>
      <c r="Z77" s="18"/>
    </row>
    <row r="78" spans="22:26" ht="12.75">
      <c r="V78" s="18"/>
      <c r="W78" s="18"/>
      <c r="X78" s="18"/>
      <c r="Y78" s="18"/>
      <c r="Z78" s="18"/>
    </row>
    <row r="79" spans="22:26" ht="12.75">
      <c r="V79" s="18"/>
      <c r="W79" s="18"/>
      <c r="X79" s="18"/>
      <c r="Y79" s="18"/>
      <c r="Z79" s="18"/>
    </row>
    <row r="80" spans="22:26" ht="12.75">
      <c r="V80" s="18"/>
      <c r="W80" s="18"/>
      <c r="X80" s="18"/>
      <c r="Y80" s="18"/>
      <c r="Z80" s="18"/>
    </row>
    <row r="81" spans="22:26" ht="12.75">
      <c r="V81" s="18"/>
      <c r="W81" s="18"/>
      <c r="X81" s="18"/>
      <c r="Y81" s="18"/>
      <c r="Z81" s="18"/>
    </row>
    <row r="82" spans="22:26" ht="12.75">
      <c r="V82" s="18"/>
      <c r="W82" s="18"/>
      <c r="X82" s="18"/>
      <c r="Y82" s="18"/>
      <c r="Z82" s="18"/>
    </row>
    <row r="83" spans="22:26" ht="12.75">
      <c r="V83" s="18"/>
      <c r="W83" s="18"/>
      <c r="X83" s="18"/>
      <c r="Y83" s="18"/>
      <c r="Z83" s="18"/>
    </row>
    <row r="84" spans="22:26" ht="12.75">
      <c r="V84" s="18"/>
      <c r="W84" s="18"/>
      <c r="X84" s="18"/>
      <c r="Y84" s="18"/>
      <c r="Z84" s="18"/>
    </row>
    <row r="85" spans="22:26" ht="12.75">
      <c r="V85" s="18"/>
      <c r="W85" s="18"/>
      <c r="X85" s="18"/>
      <c r="Y85" s="18"/>
      <c r="Z85" s="18"/>
    </row>
    <row r="86" spans="22:26" ht="12.75">
      <c r="V86" s="18"/>
      <c r="W86" s="18"/>
      <c r="X86" s="18"/>
      <c r="Y86" s="18"/>
      <c r="Z86" s="18"/>
    </row>
    <row r="87" spans="22:26" ht="12.75">
      <c r="V87" s="18"/>
      <c r="W87" s="18"/>
      <c r="X87" s="18"/>
      <c r="Y87" s="18"/>
      <c r="Z87" s="18"/>
    </row>
    <row r="88" spans="22:26" ht="12.75">
      <c r="V88" s="18"/>
      <c r="W88" s="18"/>
      <c r="X88" s="18"/>
      <c r="Y88" s="18"/>
      <c r="Z88" s="18"/>
    </row>
    <row r="89" spans="22:26" ht="12.75">
      <c r="V89" s="18"/>
      <c r="W89" s="18"/>
      <c r="X89" s="18"/>
      <c r="Y89" s="18"/>
      <c r="Z89" s="18"/>
    </row>
    <row r="90" spans="22:26" ht="12.75">
      <c r="V90" s="18"/>
      <c r="W90" s="18"/>
      <c r="X90" s="18"/>
      <c r="Y90" s="18"/>
      <c r="Z90" s="18"/>
    </row>
    <row r="91" spans="22:26" ht="12.75">
      <c r="V91" s="18"/>
      <c r="W91" s="18"/>
      <c r="X91" s="18"/>
      <c r="Y91" s="18"/>
      <c r="Z91" s="18"/>
    </row>
    <row r="92" spans="22:26" ht="12.75">
      <c r="V92" s="18"/>
      <c r="W92" s="18"/>
      <c r="X92" s="18"/>
      <c r="Y92" s="18"/>
      <c r="Z92" s="18"/>
    </row>
    <row r="93" spans="22:26" ht="12.75">
      <c r="V93" s="18"/>
      <c r="W93" s="18"/>
      <c r="X93" s="18"/>
      <c r="Y93" s="18"/>
      <c r="Z93" s="18"/>
    </row>
    <row r="94" spans="22:26" ht="12.75">
      <c r="V94" s="18"/>
      <c r="W94" s="18"/>
      <c r="X94" s="18"/>
      <c r="Y94" s="18"/>
      <c r="Z94" s="18"/>
    </row>
    <row r="95" spans="22:26" ht="12.75">
      <c r="V95" s="18"/>
      <c r="W95" s="18"/>
      <c r="X95" s="18"/>
      <c r="Y95" s="18"/>
      <c r="Z95" s="18"/>
    </row>
    <row r="96" spans="22:26" ht="12.75">
      <c r="V96" s="18"/>
      <c r="W96" s="18"/>
      <c r="X96" s="18"/>
      <c r="Y96" s="18"/>
      <c r="Z96" s="18"/>
    </row>
    <row r="97" spans="22:26" ht="12.75">
      <c r="V97" s="18"/>
      <c r="W97" s="18"/>
      <c r="X97" s="18"/>
      <c r="Y97" s="18"/>
      <c r="Z97" s="18"/>
    </row>
    <row r="98" spans="22:26" ht="12.75">
      <c r="V98" s="18"/>
      <c r="W98" s="18"/>
      <c r="X98" s="18"/>
      <c r="Y98" s="18"/>
      <c r="Z98" s="18"/>
    </row>
    <row r="99" spans="22:26" ht="12.75">
      <c r="V99" s="18"/>
      <c r="W99" s="18"/>
      <c r="X99" s="18"/>
      <c r="Y99" s="18"/>
      <c r="Z99" s="18"/>
    </row>
    <row r="100" spans="22:26" ht="12.75">
      <c r="V100" s="18"/>
      <c r="W100" s="18"/>
      <c r="X100" s="18"/>
      <c r="Y100" s="18"/>
      <c r="Z100" s="18"/>
    </row>
    <row r="101" spans="22:26" ht="12.75">
      <c r="V101" s="18"/>
      <c r="W101" s="18"/>
      <c r="X101" s="18"/>
      <c r="Y101" s="18"/>
      <c r="Z101" s="18"/>
    </row>
    <row r="102" spans="22:26" ht="12.75">
      <c r="V102" s="18"/>
      <c r="W102" s="18"/>
      <c r="X102" s="18"/>
      <c r="Y102" s="18"/>
      <c r="Z102" s="18"/>
    </row>
    <row r="103" spans="22:26" ht="12.75">
      <c r="V103" s="18"/>
      <c r="W103" s="18"/>
      <c r="X103" s="18"/>
      <c r="Y103" s="18"/>
      <c r="Z103" s="18"/>
    </row>
    <row r="104" spans="22:26" ht="12.75">
      <c r="V104" s="18"/>
      <c r="W104" s="18"/>
      <c r="X104" s="18"/>
      <c r="Y104" s="18"/>
      <c r="Z104" s="18"/>
    </row>
    <row r="105" spans="22:26" ht="12.75">
      <c r="V105" s="18"/>
      <c r="W105" s="18"/>
      <c r="X105" s="18"/>
      <c r="Y105" s="18"/>
      <c r="Z105" s="18"/>
    </row>
    <row r="106" spans="22:26" ht="12.75">
      <c r="V106" s="18"/>
      <c r="W106" s="18"/>
      <c r="X106" s="18"/>
      <c r="Y106" s="18"/>
      <c r="Z106" s="18"/>
    </row>
    <row r="107" spans="22:26" ht="12.75">
      <c r="V107" s="18"/>
      <c r="W107" s="18"/>
      <c r="X107" s="18"/>
      <c r="Y107" s="18"/>
      <c r="Z107" s="18"/>
    </row>
    <row r="108" spans="22:26" ht="12.75">
      <c r="V108" s="18"/>
      <c r="W108" s="18"/>
      <c r="X108" s="18"/>
      <c r="Y108" s="18"/>
      <c r="Z108" s="18"/>
    </row>
    <row r="109" spans="22:26" ht="12.75">
      <c r="V109" s="18"/>
      <c r="W109" s="18"/>
      <c r="X109" s="18"/>
      <c r="Y109" s="18"/>
      <c r="Z109" s="18"/>
    </row>
    <row r="110" spans="22:26" ht="12.75">
      <c r="V110" s="18"/>
      <c r="W110" s="18"/>
      <c r="X110" s="18"/>
      <c r="Y110" s="18"/>
      <c r="Z110" s="18"/>
    </row>
    <row r="111" spans="22:26" ht="12.75">
      <c r="V111" s="18"/>
      <c r="W111" s="18"/>
      <c r="X111" s="18"/>
      <c r="Y111" s="18"/>
      <c r="Z111" s="18"/>
    </row>
    <row r="112" spans="22:26" ht="12.75">
      <c r="V112" s="18"/>
      <c r="W112" s="18"/>
      <c r="X112" s="18"/>
      <c r="Y112" s="18"/>
      <c r="Z112" s="18"/>
    </row>
    <row r="113" spans="22:26" ht="12.75">
      <c r="V113" s="18"/>
      <c r="W113" s="18"/>
      <c r="X113" s="18"/>
      <c r="Y113" s="18"/>
      <c r="Z113" s="18"/>
    </row>
    <row r="114" spans="22:26" ht="12.75">
      <c r="V114" s="18"/>
      <c r="W114" s="18"/>
      <c r="X114" s="18"/>
      <c r="Y114" s="18"/>
      <c r="Z114" s="18"/>
    </row>
    <row r="115" spans="22:26" ht="12.75">
      <c r="V115" s="18"/>
      <c r="W115" s="18"/>
      <c r="X115" s="18"/>
      <c r="Y115" s="18"/>
      <c r="Z115" s="18"/>
    </row>
    <row r="116" spans="22:26" ht="12.75">
      <c r="V116" s="18"/>
      <c r="W116" s="18"/>
      <c r="X116" s="18"/>
      <c r="Y116" s="18"/>
      <c r="Z116" s="18"/>
    </row>
    <row r="117" spans="22:26" ht="12.75">
      <c r="V117" s="18"/>
      <c r="W117" s="18"/>
      <c r="X117" s="18"/>
      <c r="Y117" s="18"/>
      <c r="Z117" s="18"/>
    </row>
    <row r="118" spans="22:26" ht="12.75">
      <c r="V118" s="18"/>
      <c r="W118" s="18"/>
      <c r="X118" s="18"/>
      <c r="Y118" s="18"/>
      <c r="Z118" s="18"/>
    </row>
    <row r="119" spans="22:26" ht="12.75">
      <c r="V119" s="18"/>
      <c r="W119" s="18"/>
      <c r="X119" s="18"/>
      <c r="Y119" s="18"/>
      <c r="Z119" s="18"/>
    </row>
    <row r="120" spans="22:26" ht="12.75">
      <c r="V120" s="18"/>
      <c r="W120" s="18"/>
      <c r="X120" s="18"/>
      <c r="Y120" s="18"/>
      <c r="Z120" s="18"/>
    </row>
    <row r="121" spans="22:26" ht="12.75">
      <c r="V121" s="18"/>
      <c r="W121" s="18"/>
      <c r="X121" s="18"/>
      <c r="Y121" s="18"/>
      <c r="Z121" s="18"/>
    </row>
    <row r="122" spans="22:26" ht="12.75">
      <c r="V122" s="18"/>
      <c r="W122" s="18"/>
      <c r="X122" s="18"/>
      <c r="Y122" s="18"/>
      <c r="Z122" s="18"/>
    </row>
    <row r="123" spans="22:26" ht="12.75">
      <c r="V123" s="18"/>
      <c r="W123" s="18"/>
      <c r="X123" s="18"/>
      <c r="Y123" s="18"/>
      <c r="Z123" s="18"/>
    </row>
    <row r="124" spans="22:26" ht="12.75">
      <c r="V124" s="18"/>
      <c r="W124" s="18"/>
      <c r="X124" s="18"/>
      <c r="Y124" s="18"/>
      <c r="Z124" s="18"/>
    </row>
    <row r="125" spans="22:26" ht="12.75">
      <c r="V125" s="18"/>
      <c r="W125" s="18"/>
      <c r="X125" s="18"/>
      <c r="Y125" s="18"/>
      <c r="Z125" s="18"/>
    </row>
    <row r="126" spans="22:26" ht="12.75">
      <c r="V126" s="18"/>
      <c r="W126" s="18"/>
      <c r="X126" s="18"/>
      <c r="Y126" s="18"/>
      <c r="Z126" s="18"/>
    </row>
    <row r="127" spans="22:26" ht="12.75">
      <c r="V127" s="18"/>
      <c r="W127" s="18"/>
      <c r="X127" s="18"/>
      <c r="Y127" s="18"/>
      <c r="Z127" s="18"/>
    </row>
    <row r="128" spans="22:26" ht="12.75">
      <c r="V128" s="18"/>
      <c r="W128" s="18"/>
      <c r="X128" s="18"/>
      <c r="Y128" s="18"/>
      <c r="Z128" s="18"/>
    </row>
    <row r="129" spans="22:26" ht="12.75">
      <c r="V129" s="18"/>
      <c r="W129" s="18"/>
      <c r="X129" s="18"/>
      <c r="Y129" s="18"/>
      <c r="Z129" s="18"/>
    </row>
    <row r="130" spans="22:26" ht="12.75">
      <c r="V130" s="18"/>
      <c r="W130" s="18"/>
      <c r="X130" s="18"/>
      <c r="Y130" s="18"/>
      <c r="Z130" s="18"/>
    </row>
    <row r="131" spans="22:26" ht="12.75">
      <c r="V131" s="18"/>
      <c r="W131" s="18"/>
      <c r="X131" s="18"/>
      <c r="Y131" s="18"/>
      <c r="Z131" s="18"/>
    </row>
    <row r="132" spans="22:26" ht="12.75">
      <c r="V132" s="18"/>
      <c r="W132" s="18"/>
      <c r="X132" s="18"/>
      <c r="Y132" s="18"/>
      <c r="Z132" s="18"/>
    </row>
    <row r="133" spans="22:26" ht="12.75">
      <c r="V133" s="18"/>
      <c r="W133" s="18"/>
      <c r="X133" s="18"/>
      <c r="Y133" s="18"/>
      <c r="Z133" s="18"/>
    </row>
    <row r="134" spans="22:26" ht="12.75">
      <c r="V134" s="18"/>
      <c r="W134" s="18"/>
      <c r="X134" s="18"/>
      <c r="Y134" s="18"/>
      <c r="Z134" s="18"/>
    </row>
  </sheetData>
  <sheetProtection/>
  <mergeCells count="34">
    <mergeCell ref="F9:G9"/>
    <mergeCell ref="H7:I7"/>
    <mergeCell ref="H9:I9"/>
    <mergeCell ref="AH8:AI10"/>
    <mergeCell ref="V7:Z7"/>
    <mergeCell ref="M8:N10"/>
    <mergeCell ref="O8:P8"/>
    <mergeCell ref="Q8:R8"/>
    <mergeCell ref="A31:BB32"/>
    <mergeCell ref="AW8:AX10"/>
    <mergeCell ref="A7:B10"/>
    <mergeCell ref="AJ8:AK10"/>
    <mergeCell ref="AF10:AG10"/>
    <mergeCell ref="F7:G7"/>
    <mergeCell ref="A3:BB3"/>
    <mergeCell ref="A4:BB4"/>
    <mergeCell ref="AN8:AO10"/>
    <mergeCell ref="AB7:AO7"/>
    <mergeCell ref="D7:E9"/>
    <mergeCell ref="BA8:BB10"/>
    <mergeCell ref="AF8:AG8"/>
    <mergeCell ref="AL8:AM10"/>
    <mergeCell ref="J7:K9"/>
    <mergeCell ref="M7:T7"/>
    <mergeCell ref="A33:BB34"/>
    <mergeCell ref="A5:BB5"/>
    <mergeCell ref="A30:BB30"/>
    <mergeCell ref="S8:T10"/>
    <mergeCell ref="V8:W10"/>
    <mergeCell ref="O10:P10"/>
    <mergeCell ref="Q10:R10"/>
    <mergeCell ref="AY8:AZ10"/>
    <mergeCell ref="AF9:AG9"/>
    <mergeCell ref="AQ7:BB7"/>
  </mergeCells>
  <hyperlinks>
    <hyperlink ref="BB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7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Marshall McComb</cp:lastModifiedBy>
  <cp:lastPrinted>2008-05-27T19:10:39Z</cp:lastPrinted>
  <dcterms:created xsi:type="dcterms:W3CDTF">2003-11-26T23:16:52Z</dcterms:created>
  <dcterms:modified xsi:type="dcterms:W3CDTF">2011-05-01T02:19:49Z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